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/>
  </bookViews>
  <sheets>
    <sheet name="Anticipo Aguinaldo" sheetId="10" r:id="rId1"/>
  </sheets>
  <definedNames>
    <definedName name="_xlnm.Print_Area" localSheetId="0">'Anticipo Aguinaldo'!$A$1:$L$84</definedName>
  </definedNames>
  <calcPr calcId="162913"/>
</workbook>
</file>

<file path=xl/calcChain.xml><?xml version="1.0" encoding="utf-8"?>
<calcChain xmlns="http://schemas.openxmlformats.org/spreadsheetml/2006/main">
  <c r="K70" i="10" l="1"/>
  <c r="J70" i="10"/>
  <c r="G70" i="10"/>
  <c r="F70" i="10"/>
  <c r="E70" i="10"/>
  <c r="L69" i="10"/>
  <c r="L70" i="10" s="1"/>
  <c r="L68" i="10"/>
  <c r="K61" i="10"/>
  <c r="J61" i="10"/>
  <c r="H61" i="10"/>
  <c r="G61" i="10"/>
  <c r="F61" i="10"/>
  <c r="E61" i="10"/>
  <c r="E60" i="10"/>
  <c r="L60" i="10" s="1"/>
  <c r="L59" i="10"/>
  <c r="L58" i="10"/>
  <c r="L57" i="10"/>
  <c r="L56" i="10"/>
  <c r="L55" i="10"/>
  <c r="L61" i="10" s="1"/>
  <c r="K52" i="10"/>
  <c r="J52" i="10"/>
  <c r="I52" i="10"/>
  <c r="H52" i="10"/>
  <c r="G52" i="10"/>
  <c r="F52" i="10"/>
  <c r="E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I39" i="10"/>
  <c r="L38" i="10"/>
  <c r="L37" i="10"/>
  <c r="L36" i="10"/>
  <c r="K32" i="10"/>
  <c r="J32" i="10"/>
  <c r="G32" i="10"/>
  <c r="F32" i="10"/>
  <c r="E32" i="10"/>
  <c r="L31" i="10"/>
  <c r="L30" i="10"/>
  <c r="L29" i="10"/>
  <c r="L28" i="10"/>
  <c r="L32" i="10" s="1"/>
  <c r="K25" i="10"/>
  <c r="J25" i="10"/>
  <c r="H25" i="10"/>
  <c r="G25" i="10"/>
  <c r="F25" i="10"/>
  <c r="L24" i="10"/>
  <c r="L22" i="10"/>
  <c r="L21" i="10"/>
  <c r="L20" i="10"/>
  <c r="I20" i="10"/>
  <c r="L19" i="10"/>
  <c r="I19" i="10"/>
  <c r="E18" i="10"/>
  <c r="L18" i="10" s="1"/>
  <c r="L17" i="10"/>
  <c r="I17" i="10"/>
  <c r="E16" i="10"/>
  <c r="I16" i="10" s="1"/>
  <c r="L15" i="10"/>
  <c r="L13" i="10"/>
  <c r="L12" i="10"/>
  <c r="K9" i="10"/>
  <c r="J9" i="10"/>
  <c r="G9" i="10"/>
  <c r="F9" i="10"/>
  <c r="E9" i="10"/>
  <c r="L8" i="10"/>
  <c r="L7" i="10"/>
  <c r="L52" i="10" l="1"/>
  <c r="I18" i="10"/>
  <c r="F73" i="10"/>
  <c r="L16" i="10"/>
  <c r="L25" i="10" s="1"/>
  <c r="L73" i="10" s="1"/>
  <c r="G73" i="10"/>
  <c r="J73" i="10"/>
  <c r="H73" i="10"/>
  <c r="I25" i="10"/>
  <c r="L9" i="10"/>
  <c r="K73" i="10"/>
  <c r="E25" i="10"/>
  <c r="E73" i="10" s="1"/>
  <c r="I60" i="10"/>
  <c r="I61" i="10" s="1"/>
  <c r="I73" i="10" l="1"/>
</calcChain>
</file>

<file path=xl/sharedStrings.xml><?xml version="1.0" encoding="utf-8"?>
<sst xmlns="http://schemas.openxmlformats.org/spreadsheetml/2006/main" count="176" uniqueCount="149">
  <si>
    <t>Código</t>
  </si>
  <si>
    <t>Empleado</t>
  </si>
  <si>
    <t>Nombramiento</t>
  </si>
  <si>
    <t>Subsidio al empleo</t>
  </si>
  <si>
    <t xml:space="preserve">I.S.R. </t>
  </si>
  <si>
    <t xml:space="preserve">AJUSTE AL NETO </t>
  </si>
  <si>
    <t>*NETO A PAGAR*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</si>
  <si>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</si>
  <si>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</si>
  <si>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</si>
  <si>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</si>
  <si>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</si>
  <si>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</si>
  <si>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</si>
  <si>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</si>
  <si>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</si>
  <si>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</si>
  <si>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</si>
  <si>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</si>
  <si>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</si>
  <si>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</si>
  <si>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</si>
  <si>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</si>
  <si>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</si>
  <si>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</si>
  <si>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</si>
  <si>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</si>
  <si>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</si>
  <si>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</si>
  <si>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</si>
  <si>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</si>
  <si>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</si>
  <si>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</si>
  <si>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</si>
  <si>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</si>
  <si>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</si>
  <si>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</si>
  <si>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</si>
  <si>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</si>
  <si>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</si>
  <si>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</si>
  <si>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</si>
  <si>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</si>
  <si>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</si>
  <si>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</si>
  <si>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</si>
  <si>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</si>
  <si>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</si>
  <si>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</si>
  <si>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</si>
  <si>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</si>
  <si>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</si>
  <si>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</si>
  <si>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</si>
  <si>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</si>
  <si>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</si>
  <si>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</si>
  <si>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</si>
  <si>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</si>
  <si>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</si>
  <si>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</si>
  <si>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</si>
  <si>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</si>
  <si>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</si>
  <si>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</si>
  <si>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</si>
  <si>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</si>
  <si>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</si>
  <si>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</si>
  <si>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</si>
  <si>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</si>
  <si>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</si>
  <si>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</si>
  <si>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</si>
  <si>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</si>
  <si>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</si>
  <si>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</si>
  <si>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</si>
  <si>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</si>
  <si>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</si>
  <si>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AE23</t>
  </si>
  <si>
    <t>Flores Orozco Carolina</t>
  </si>
  <si>
    <t>Terapeuta (A y L)</t>
  </si>
  <si>
    <t>AE24</t>
  </si>
  <si>
    <t>Ortiz Anguiano Nélida Guadalupe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</si>
  <si>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</si>
  <si>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</si>
  <si>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</si>
  <si>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</si>
  <si>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</si>
  <si>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</si>
  <si>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</si>
  <si>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</si>
  <si>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</si>
  <si>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</si>
  <si>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</si>
  <si>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</si>
  <si>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</si>
  <si>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</si>
  <si>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</si>
  <si>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</si>
  <si>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</si>
  <si>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</si>
  <si>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</si>
  <si>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</si>
  <si>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</si>
  <si>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</si>
  <si>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</si>
  <si>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</si>
  <si>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</si>
  <si>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</si>
  <si>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</si>
  <si>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</si>
  <si>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</si>
  <si>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</si>
  <si>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</si>
  <si>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</si>
  <si>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</si>
  <si>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</si>
  <si>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</si>
  <si>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</si>
  <si>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</si>
  <si>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</si>
  <si>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</si>
  <si>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</si>
  <si>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</si>
  <si>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</si>
  <si>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</si>
  <si>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</si>
  <si>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</si>
  <si>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</si>
  <si>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JERONIMO SANCHEZ GARCIA</t>
  </si>
  <si>
    <t xml:space="preserve">GABRIELA MARISOL LOERA GONZALEZ </t>
  </si>
  <si>
    <t>Directora Administrativa</t>
  </si>
  <si>
    <t>De la Cruz Santillan Jair</t>
  </si>
  <si>
    <t>AU06</t>
  </si>
  <si>
    <t>Jimenez Almaraz Liliana</t>
  </si>
  <si>
    <t>Ledezma Lazcarro Cinthia Nataly</t>
  </si>
  <si>
    <t>Anticipo de Aguinaldo   2023  30 % del Total Anual</t>
  </si>
  <si>
    <t>Anticipo de Aguinaldo</t>
  </si>
  <si>
    <t>ISR SUBSIDIADO</t>
  </si>
  <si>
    <t>TOTAL PERCEPCIONES</t>
  </si>
  <si>
    <t>I.S.R. A RETENER</t>
  </si>
  <si>
    <t xml:space="preserve">Rivas Guzmán Ana Karen </t>
  </si>
  <si>
    <t>Jefe de Departamento</t>
  </si>
  <si>
    <t>Coordinador Financiero y Contable</t>
  </si>
  <si>
    <t>AE58</t>
  </si>
  <si>
    <t>JA11</t>
  </si>
  <si>
    <t>Silva Diaz Angelica Araceli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</si>
</sst>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2" fontId="3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10" xfId="0" applyNumberFormat="1" applyFont="1" applyBorder="1"/>
    <xf numFmtId="2" fontId="1" fillId="0" borderId="8" xfId="0" applyNumberFormat="1" applyFont="1" applyBorder="1"/>
    <xf numFmtId="2" fontId="8" fillId="4" borderId="0" xfId="0" applyNumberFormat="1" applyFont="1" applyFill="1"/>
    <xf numFmtId="2" fontId="0" fillId="0" borderId="0" xfId="0" applyNumberFormat="1" applyFont="1"/>
    <xf numFmtId="2" fontId="7" fillId="0" borderId="0" xfId="0" applyNumberFormat="1" applyFont="1" applyAlignment="1">
      <alignment horizontal="left"/>
    </xf>
    <xf numFmtId="2" fontId="9" fillId="0" borderId="0" xfId="0" applyNumberFormat="1" applyFont="1"/>
    <xf numFmtId="2" fontId="2" fillId="0" borderId="0" xfId="0" applyNumberFormat="1" applyFont="1"/>
    <xf numFmtId="2" fontId="10" fillId="5" borderId="0" xfId="1" applyNumberFormat="1" applyFont="1" applyFill="1"/>
    <xf numFmtId="2" fontId="11" fillId="0" borderId="0" xfId="0" applyNumberFormat="1" applyFont="1"/>
    <xf numFmtId="2" fontId="8" fillId="6" borderId="0" xfId="0" applyNumberFormat="1" applyFont="1" applyFill="1"/>
    <xf numFmtId="2" fontId="0" fillId="0" borderId="0" xfId="0" applyNumberFormat="1" applyAlignment="1">
      <alignment wrapText="1"/>
    </xf>
    <xf numFmtId="2" fontId="12" fillId="0" borderId="0" xfId="1" applyNumberFormat="1" applyFont="1"/>
    <xf numFmtId="2" fontId="4" fillId="0" borderId="0" xfId="1" applyNumberFormat="1" applyFont="1"/>
    <xf numFmtId="2" fontId="10" fillId="0" borderId="0" xfId="0" applyNumberFormat="1" applyFont="1" applyAlignment="1">
      <alignment horizontal="right"/>
    </xf>
    <xf numFmtId="2" fontId="10" fillId="0" borderId="0" xfId="0" applyNumberFormat="1" applyFont="1"/>
    <xf numFmtId="2" fontId="10" fillId="3" borderId="7" xfId="0" applyNumberFormat="1" applyFont="1" applyFill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/>
    <xf numFmtId="2" fontId="3" fillId="0" borderId="0" xfId="0" applyNumberFormat="1" applyFont="1" applyBorder="1"/>
    <xf numFmtId="2" fontId="0" fillId="0" borderId="0" xfId="0" applyNumberFormat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61257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A146D5-9DD5-4707-ACCD-481D44ED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zoomScale="82" zoomScaleNormal="82" workbookViewId="0">
      <selection sqref="A1:L84"/>
    </sheetView>
  </sheetViews>
  <sheetFormatPr baseColWidth="10" defaultColWidth="11.5703125" defaultRowHeight="15" x14ac:dyDescent="0.25"/>
  <cols>
    <col min="1" max="1" width="5.140625" style="1" customWidth="1"/>
    <col min="2" max="2" width="20.28515625" style="1" customWidth="1"/>
    <col min="3" max="3" width="35.140625" style="1" customWidth="1"/>
    <col min="4" max="4" width="21.28515625" style="1" customWidth="1"/>
    <col min="5" max="16384" width="11.5703125" style="1"/>
  </cols>
  <sheetData>
    <row r="1" spans="1:12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8.75" x14ac:dyDescent="0.25">
      <c r="A4" s="2"/>
      <c r="B4" s="35" t="s">
        <v>138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3.75" x14ac:dyDescent="0.25">
      <c r="A5" s="4"/>
      <c r="B5" s="5" t="s">
        <v>0</v>
      </c>
      <c r="C5" s="6" t="s">
        <v>1</v>
      </c>
      <c r="D5" s="7" t="s">
        <v>2</v>
      </c>
      <c r="E5" s="8" t="s">
        <v>139</v>
      </c>
      <c r="F5" s="9" t="s">
        <v>3</v>
      </c>
      <c r="G5" s="9" t="s">
        <v>4</v>
      </c>
      <c r="H5" s="9" t="s">
        <v>140</v>
      </c>
      <c r="I5" s="9" t="s">
        <v>141</v>
      </c>
      <c r="J5" s="9" t="s">
        <v>142</v>
      </c>
      <c r="K5" s="10" t="s">
        <v>5</v>
      </c>
      <c r="L5" s="11" t="s">
        <v>6</v>
      </c>
    </row>
    <row r="6" spans="1:12" ht="15.75" x14ac:dyDescent="0.25">
      <c r="A6" s="2"/>
      <c r="B6" s="12" t="s">
        <v>7</v>
      </c>
      <c r="C6" s="13" t="s">
        <v>8</v>
      </c>
      <c r="D6" s="13"/>
      <c r="E6" s="14"/>
      <c r="F6" s="2"/>
      <c r="G6" s="2"/>
      <c r="H6" s="2"/>
      <c r="I6" s="2"/>
      <c r="J6" s="2"/>
      <c r="K6" s="14"/>
      <c r="L6" s="3"/>
    </row>
    <row r="7" spans="1:12" ht="21" x14ac:dyDescent="0.35">
      <c r="A7" s="2"/>
      <c r="B7" s="2" t="s">
        <v>9</v>
      </c>
      <c r="C7" s="3" t="s">
        <v>10</v>
      </c>
      <c r="D7" s="2" t="s">
        <v>11</v>
      </c>
      <c r="E7" s="2"/>
      <c r="F7" s="2"/>
      <c r="G7" s="2"/>
      <c r="H7" s="2"/>
      <c r="I7" s="2"/>
      <c r="J7" s="2"/>
      <c r="K7" s="2"/>
      <c r="L7" s="15">
        <f>E7-J7-K7</f>
        <v>0</v>
      </c>
    </row>
    <row r="8" spans="1:12" ht="21" x14ac:dyDescent="0.35">
      <c r="A8" s="2"/>
      <c r="B8" s="16" t="s">
        <v>12</v>
      </c>
      <c r="C8" s="3" t="s">
        <v>13</v>
      </c>
      <c r="D8" s="2" t="s">
        <v>14</v>
      </c>
      <c r="E8" s="2"/>
      <c r="F8" s="2">
        <v>0</v>
      </c>
      <c r="G8" s="2"/>
      <c r="H8" s="2"/>
      <c r="I8" s="2"/>
      <c r="J8" s="2"/>
      <c r="K8" s="2"/>
      <c r="L8" s="15">
        <f>E8-J8-K8</f>
        <v>0</v>
      </c>
    </row>
    <row r="9" spans="1:12" ht="18.75" x14ac:dyDescent="0.3">
      <c r="A9" s="2"/>
      <c r="B9" s="17" t="s">
        <v>15</v>
      </c>
      <c r="C9" s="18"/>
      <c r="D9" s="19"/>
      <c r="E9" s="20">
        <f t="shared" ref="E9:L9" si="0">SUM(E7:E8)</f>
        <v>0</v>
      </c>
      <c r="F9" s="20">
        <f t="shared" si="0"/>
        <v>0</v>
      </c>
      <c r="G9" s="20">
        <f t="shared" si="0"/>
        <v>0</v>
      </c>
      <c r="H9" s="20"/>
      <c r="I9" s="20"/>
      <c r="J9" s="20">
        <f t="shared" si="0"/>
        <v>0</v>
      </c>
      <c r="K9" s="20">
        <f t="shared" si="0"/>
        <v>0</v>
      </c>
      <c r="L9" s="20">
        <f t="shared" si="0"/>
        <v>0</v>
      </c>
    </row>
    <row r="10" spans="1:12" ht="18.75" x14ac:dyDescent="0.3">
      <c r="A10" s="2"/>
      <c r="B10" s="2"/>
      <c r="C10" s="3"/>
      <c r="D10" s="2"/>
      <c r="E10" s="2"/>
      <c r="F10" s="2"/>
      <c r="G10" s="2"/>
      <c r="H10" s="2"/>
      <c r="I10" s="2"/>
      <c r="J10" s="2"/>
      <c r="K10" s="2"/>
      <c r="L10" s="21"/>
    </row>
    <row r="11" spans="1:12" ht="18.75" x14ac:dyDescent="0.3">
      <c r="A11" s="2"/>
      <c r="B11" s="12" t="s">
        <v>16</v>
      </c>
      <c r="C11" s="18" t="s">
        <v>17</v>
      </c>
      <c r="D11" s="2"/>
      <c r="E11" s="2"/>
      <c r="F11" s="2"/>
      <c r="G11" s="2"/>
      <c r="H11" s="2"/>
      <c r="I11" s="2"/>
      <c r="J11" s="2"/>
      <c r="K11" s="2"/>
      <c r="L11" s="21"/>
    </row>
    <row r="12" spans="1:12" ht="21" x14ac:dyDescent="0.35">
      <c r="A12" s="2"/>
      <c r="B12" s="2" t="s">
        <v>18</v>
      </c>
      <c r="C12" s="3" t="s">
        <v>19</v>
      </c>
      <c r="D12" s="16" t="s">
        <v>133</v>
      </c>
      <c r="E12" s="2"/>
      <c r="F12" s="2"/>
      <c r="G12" s="2"/>
      <c r="H12" s="2"/>
      <c r="I12" s="2"/>
      <c r="J12" s="2"/>
      <c r="K12" s="2"/>
      <c r="L12" s="15">
        <f>E12-J12-K12</f>
        <v>0</v>
      </c>
    </row>
    <row r="13" spans="1:12" ht="21" x14ac:dyDescent="0.35">
      <c r="A13" s="2"/>
      <c r="B13" s="16" t="s">
        <v>69</v>
      </c>
      <c r="C13" s="3" t="s">
        <v>143</v>
      </c>
      <c r="D13" s="16" t="s">
        <v>144</v>
      </c>
      <c r="E13" s="2"/>
      <c r="F13" s="2"/>
      <c r="G13" s="2"/>
      <c r="H13" s="2"/>
      <c r="I13" s="2"/>
      <c r="J13" s="2"/>
      <c r="K13" s="2"/>
      <c r="L13" s="15">
        <f t="shared" ref="L13:L24" si="1">E13-J13-K13</f>
        <v>0</v>
      </c>
    </row>
    <row r="14" spans="1:12" ht="21" x14ac:dyDescent="0.35">
      <c r="A14" s="2"/>
      <c r="B14" s="16"/>
      <c r="C14" s="3" t="s">
        <v>20</v>
      </c>
      <c r="D14" s="16" t="s">
        <v>21</v>
      </c>
      <c r="E14" s="2"/>
      <c r="F14" s="2"/>
      <c r="G14" s="2"/>
      <c r="H14" s="2"/>
      <c r="I14" s="2"/>
      <c r="J14" s="2"/>
      <c r="K14" s="2"/>
      <c r="L14" s="15"/>
    </row>
    <row r="15" spans="1:12" ht="21" x14ac:dyDescent="0.35">
      <c r="A15" s="2"/>
      <c r="B15" s="2" t="s">
        <v>22</v>
      </c>
      <c r="C15" s="3" t="s">
        <v>23</v>
      </c>
      <c r="D15" s="16" t="s">
        <v>24</v>
      </c>
      <c r="E15" s="2"/>
      <c r="F15" s="2"/>
      <c r="G15" s="2"/>
      <c r="H15" s="2"/>
      <c r="I15" s="2"/>
      <c r="J15" s="2"/>
      <c r="K15" s="2"/>
      <c r="L15" s="15">
        <f t="shared" si="1"/>
        <v>0</v>
      </c>
    </row>
    <row r="16" spans="1:12" ht="21" x14ac:dyDescent="0.35">
      <c r="A16" s="2"/>
      <c r="B16" s="2" t="s">
        <v>25</v>
      </c>
      <c r="C16" s="3" t="s">
        <v>26</v>
      </c>
      <c r="D16" s="2" t="s">
        <v>27</v>
      </c>
      <c r="E16" s="2">
        <f>384.96*50*30%</f>
        <v>5774.4</v>
      </c>
      <c r="F16" s="2"/>
      <c r="G16" s="2"/>
      <c r="H16" s="2">
        <v>425.95</v>
      </c>
      <c r="I16" s="2">
        <f>E16+H16</f>
        <v>6200.3499999999995</v>
      </c>
      <c r="J16" s="2">
        <v>68.150000000000006</v>
      </c>
      <c r="K16" s="2">
        <v>-0.15</v>
      </c>
      <c r="L16" s="15">
        <f t="shared" si="1"/>
        <v>5706.4</v>
      </c>
    </row>
    <row r="17" spans="1:12" ht="21" x14ac:dyDescent="0.35">
      <c r="A17" s="2"/>
      <c r="B17" s="2" t="s">
        <v>28</v>
      </c>
      <c r="C17" s="3" t="s">
        <v>29</v>
      </c>
      <c r="D17" s="1" t="s">
        <v>30</v>
      </c>
      <c r="E17" s="2"/>
      <c r="F17" s="2"/>
      <c r="G17" s="2"/>
      <c r="H17" s="2"/>
      <c r="I17" s="2">
        <f t="shared" ref="I17:I20" si="2">E17+H17</f>
        <v>0</v>
      </c>
      <c r="J17" s="2"/>
      <c r="K17" s="2"/>
      <c r="L17" s="15">
        <f>E17-J17-K17</f>
        <v>0</v>
      </c>
    </row>
    <row r="18" spans="1:12" ht="21" x14ac:dyDescent="0.35">
      <c r="A18" s="2"/>
      <c r="B18" s="2" t="s">
        <v>31</v>
      </c>
      <c r="C18" s="3" t="s">
        <v>32</v>
      </c>
      <c r="D18" s="2" t="s">
        <v>33</v>
      </c>
      <c r="E18" s="2">
        <f>348.09*50*30%</f>
        <v>5221.3499999999995</v>
      </c>
      <c r="F18" s="2"/>
      <c r="G18" s="2"/>
      <c r="H18" s="2">
        <v>229.48</v>
      </c>
      <c r="I18" s="2">
        <f t="shared" si="2"/>
        <v>5450.829999999999</v>
      </c>
      <c r="J18" s="2">
        <v>24.96</v>
      </c>
      <c r="K18" s="2">
        <v>-0.01</v>
      </c>
      <c r="L18" s="15">
        <f t="shared" si="1"/>
        <v>5196.3999999999996</v>
      </c>
    </row>
    <row r="19" spans="1:12" ht="21" x14ac:dyDescent="0.35">
      <c r="A19" s="2"/>
      <c r="B19" s="16" t="s">
        <v>34</v>
      </c>
      <c r="C19" s="3" t="s">
        <v>134</v>
      </c>
      <c r="D19" s="2" t="s">
        <v>35</v>
      </c>
      <c r="E19" s="2"/>
      <c r="F19" s="2"/>
      <c r="G19" s="2"/>
      <c r="H19" s="2"/>
      <c r="I19" s="2">
        <f t="shared" si="2"/>
        <v>0</v>
      </c>
      <c r="J19" s="2"/>
      <c r="K19" s="2"/>
      <c r="L19" s="15">
        <f t="shared" si="1"/>
        <v>0</v>
      </c>
    </row>
    <row r="20" spans="1:12" ht="21" x14ac:dyDescent="0.35">
      <c r="A20" s="2"/>
      <c r="B20" s="1" t="s">
        <v>36</v>
      </c>
      <c r="C20" s="3" t="s">
        <v>37</v>
      </c>
      <c r="D20" s="1" t="s">
        <v>33</v>
      </c>
      <c r="E20" s="2">
        <v>5207.04</v>
      </c>
      <c r="F20" s="2"/>
      <c r="G20" s="2"/>
      <c r="H20" s="2">
        <v>227.92</v>
      </c>
      <c r="I20" s="2">
        <f t="shared" si="2"/>
        <v>5434.96</v>
      </c>
      <c r="J20" s="2">
        <v>24.8</v>
      </c>
      <c r="K20" s="2">
        <v>0.04</v>
      </c>
      <c r="L20" s="15">
        <f>E20-J20-K20</f>
        <v>5182.2</v>
      </c>
    </row>
    <row r="21" spans="1:12" ht="21" x14ac:dyDescent="0.35">
      <c r="A21" s="2"/>
      <c r="B21" s="1" t="s">
        <v>38</v>
      </c>
      <c r="C21" s="3" t="s">
        <v>39</v>
      </c>
      <c r="D21" s="1" t="s">
        <v>40</v>
      </c>
      <c r="E21" s="2"/>
      <c r="F21" s="2"/>
      <c r="G21" s="2"/>
      <c r="H21" s="2"/>
      <c r="I21" s="2"/>
      <c r="J21" s="2"/>
      <c r="K21" s="2"/>
      <c r="L21" s="15">
        <f t="shared" si="1"/>
        <v>0</v>
      </c>
    </row>
    <row r="22" spans="1:12" ht="21" x14ac:dyDescent="0.35">
      <c r="A22" s="2"/>
      <c r="B22" s="1" t="s">
        <v>41</v>
      </c>
      <c r="C22" s="3" t="s">
        <v>42</v>
      </c>
      <c r="D22" s="1" t="s">
        <v>43</v>
      </c>
      <c r="E22" s="2"/>
      <c r="F22" s="2"/>
      <c r="G22" s="2"/>
      <c r="H22" s="2"/>
      <c r="I22" s="2"/>
      <c r="J22" s="2"/>
      <c r="K22" s="2"/>
      <c r="L22" s="15">
        <f t="shared" si="1"/>
        <v>0</v>
      </c>
    </row>
    <row r="23" spans="1:12" ht="21" x14ac:dyDescent="0.35">
      <c r="A23" s="2"/>
      <c r="B23" s="1" t="s">
        <v>44</v>
      </c>
      <c r="C23" s="3" t="s">
        <v>45</v>
      </c>
      <c r="D23" s="1" t="s">
        <v>145</v>
      </c>
      <c r="E23" s="2"/>
      <c r="F23" s="2"/>
      <c r="G23" s="2"/>
      <c r="H23" s="2"/>
      <c r="I23" s="2"/>
      <c r="J23" s="2"/>
      <c r="K23" s="2"/>
      <c r="L23" s="15"/>
    </row>
    <row r="24" spans="1:12" ht="21" x14ac:dyDescent="0.35">
      <c r="A24" s="2"/>
      <c r="B24" s="1" t="s">
        <v>46</v>
      </c>
      <c r="C24" s="3" t="s">
        <v>47</v>
      </c>
      <c r="D24" s="1" t="s">
        <v>43</v>
      </c>
      <c r="E24" s="2"/>
      <c r="F24" s="2"/>
      <c r="G24" s="2"/>
      <c r="H24" s="2"/>
      <c r="I24" s="2"/>
      <c r="J24" s="2"/>
      <c r="K24" s="2"/>
      <c r="L24" s="15">
        <f t="shared" si="1"/>
        <v>0</v>
      </c>
    </row>
    <row r="25" spans="1:12" ht="18.75" x14ac:dyDescent="0.3">
      <c r="A25" s="2"/>
      <c r="B25" s="12" t="s">
        <v>15</v>
      </c>
      <c r="C25" s="18"/>
      <c r="D25" s="19"/>
      <c r="E25" s="20">
        <f>SUM(E12:E24)</f>
        <v>16202.79</v>
      </c>
      <c r="F25" s="20">
        <f t="shared" ref="F25:I25" si="3">SUM(F12:F24)</f>
        <v>0</v>
      </c>
      <c r="G25" s="20">
        <f t="shared" si="3"/>
        <v>0</v>
      </c>
      <c r="H25" s="20">
        <f t="shared" si="3"/>
        <v>883.34999999999991</v>
      </c>
      <c r="I25" s="20">
        <f t="shared" si="3"/>
        <v>17086.14</v>
      </c>
      <c r="J25" s="20">
        <f>SUM(J12:J24)</f>
        <v>117.91000000000001</v>
      </c>
      <c r="K25" s="20">
        <f>SUM(K12:K24)</f>
        <v>-0.12</v>
      </c>
      <c r="L25" s="20">
        <f>SUM(L12:L24)</f>
        <v>16085</v>
      </c>
    </row>
    <row r="26" spans="1:12" ht="18.75" x14ac:dyDescent="0.3">
      <c r="A26" s="2"/>
      <c r="B26" s="12"/>
      <c r="C26" s="3"/>
      <c r="D26" s="2"/>
      <c r="E26" s="2"/>
      <c r="F26" s="2"/>
      <c r="G26" s="2"/>
      <c r="H26" s="2"/>
      <c r="I26" s="2"/>
      <c r="J26" s="2"/>
      <c r="K26" s="2"/>
      <c r="L26" s="21"/>
    </row>
    <row r="27" spans="1:12" ht="18.75" x14ac:dyDescent="0.3">
      <c r="A27" s="2"/>
      <c r="B27" s="12" t="s">
        <v>48</v>
      </c>
      <c r="C27" s="18" t="s">
        <v>49</v>
      </c>
      <c r="D27" s="2"/>
      <c r="E27" s="2"/>
      <c r="F27" s="2"/>
      <c r="G27" s="2"/>
      <c r="H27" s="2"/>
      <c r="I27" s="2"/>
      <c r="J27" s="2"/>
      <c r="K27" s="2"/>
      <c r="L27" s="21"/>
    </row>
    <row r="28" spans="1:12" ht="21" x14ac:dyDescent="0.35">
      <c r="A28" s="2"/>
      <c r="B28" s="2" t="s">
        <v>50</v>
      </c>
      <c r="C28" s="3" t="s">
        <v>51</v>
      </c>
      <c r="D28" s="1" t="s">
        <v>52</v>
      </c>
      <c r="E28" s="2"/>
      <c r="F28" s="2"/>
      <c r="G28" s="2"/>
      <c r="H28" s="2"/>
      <c r="I28" s="2"/>
      <c r="J28" s="2"/>
      <c r="K28" s="2"/>
      <c r="L28" s="15">
        <f>E28-J28-K28</f>
        <v>0</v>
      </c>
    </row>
    <row r="29" spans="1:12" ht="21" x14ac:dyDescent="0.35">
      <c r="A29" s="2"/>
      <c r="B29" s="2" t="s">
        <v>53</v>
      </c>
      <c r="C29" s="3" t="s">
        <v>54</v>
      </c>
      <c r="D29" s="1" t="s">
        <v>55</v>
      </c>
      <c r="E29" s="2"/>
      <c r="F29" s="2"/>
      <c r="G29" s="2"/>
      <c r="H29" s="2"/>
      <c r="I29" s="2"/>
      <c r="J29" s="2"/>
      <c r="K29" s="2"/>
      <c r="L29" s="15">
        <f>E29-J29-K29</f>
        <v>0</v>
      </c>
    </row>
    <row r="30" spans="1:12" ht="21" x14ac:dyDescent="0.35">
      <c r="A30" s="2"/>
      <c r="B30" s="2" t="s">
        <v>56</v>
      </c>
      <c r="C30" s="3" t="s">
        <v>57</v>
      </c>
      <c r="D30" s="2" t="s">
        <v>58</v>
      </c>
      <c r="E30" s="2"/>
      <c r="F30" s="2"/>
      <c r="G30" s="2"/>
      <c r="H30" s="2"/>
      <c r="I30" s="2"/>
      <c r="J30" s="2"/>
      <c r="K30" s="2"/>
      <c r="L30" s="15">
        <f>E30-J30-K30</f>
        <v>0</v>
      </c>
    </row>
    <row r="31" spans="1:12" ht="21" x14ac:dyDescent="0.35">
      <c r="A31" s="2"/>
      <c r="B31" s="16" t="s">
        <v>59</v>
      </c>
      <c r="C31" s="3" t="s">
        <v>60</v>
      </c>
      <c r="D31" s="1" t="s">
        <v>55</v>
      </c>
      <c r="E31" s="2"/>
      <c r="F31" s="2"/>
      <c r="G31" s="2"/>
      <c r="H31" s="2"/>
      <c r="I31" s="2"/>
      <c r="J31" s="2"/>
      <c r="K31" s="2"/>
      <c r="L31" s="15">
        <f>E31-J31-K31</f>
        <v>0</v>
      </c>
    </row>
    <row r="32" spans="1:12" ht="18.75" x14ac:dyDescent="0.3">
      <c r="A32" s="2"/>
      <c r="B32" s="12" t="s">
        <v>15</v>
      </c>
      <c r="C32" s="18"/>
      <c r="D32" s="19"/>
      <c r="E32" s="20">
        <f>SUM(E28:E31)</f>
        <v>0</v>
      </c>
      <c r="F32" s="20">
        <f>SUM(F28:F30)</f>
        <v>0</v>
      </c>
      <c r="G32" s="20">
        <f>SUM(G28:G30)</f>
        <v>0</v>
      </c>
      <c r="H32" s="20"/>
      <c r="I32" s="20"/>
      <c r="J32" s="20">
        <f>SUM(J28:J31)</f>
        <v>0</v>
      </c>
      <c r="K32" s="20">
        <f>SUM(K28:K31)</f>
        <v>0</v>
      </c>
      <c r="L32" s="20">
        <f>SUM(L28:L31)</f>
        <v>0</v>
      </c>
    </row>
    <row r="33" spans="1:12" ht="18.75" x14ac:dyDescent="0.3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1"/>
    </row>
    <row r="34" spans="1:12" ht="18.75" x14ac:dyDescent="0.3">
      <c r="A34" s="2"/>
      <c r="B34" s="12" t="s">
        <v>61</v>
      </c>
      <c r="C34" s="18" t="s">
        <v>62</v>
      </c>
      <c r="D34" s="2"/>
      <c r="E34" s="2"/>
      <c r="F34" s="2"/>
      <c r="G34" s="2"/>
      <c r="H34" s="2"/>
      <c r="I34" s="2"/>
      <c r="J34" s="2"/>
      <c r="K34" s="2"/>
      <c r="L34" s="21"/>
    </row>
    <row r="35" spans="1:12" ht="21" x14ac:dyDescent="0.35">
      <c r="A35" s="2"/>
      <c r="B35" s="2" t="s">
        <v>63</v>
      </c>
      <c r="C35" s="3"/>
      <c r="D35" s="1" t="s">
        <v>64</v>
      </c>
      <c r="E35" s="2"/>
      <c r="F35" s="2"/>
      <c r="G35" s="2"/>
      <c r="H35" s="2"/>
      <c r="I35" s="2"/>
      <c r="J35" s="2"/>
      <c r="K35" s="2"/>
      <c r="L35" s="22"/>
    </row>
    <row r="36" spans="1:12" ht="21" x14ac:dyDescent="0.35">
      <c r="A36" s="2"/>
      <c r="B36" s="1" t="s">
        <v>63</v>
      </c>
      <c r="C36" s="3" t="s">
        <v>65</v>
      </c>
      <c r="D36" s="1" t="s">
        <v>66</v>
      </c>
      <c r="E36" s="2"/>
      <c r="F36" s="2"/>
      <c r="G36" s="2"/>
      <c r="H36" s="2"/>
      <c r="I36" s="2"/>
      <c r="J36" s="2"/>
      <c r="K36" s="2"/>
      <c r="L36" s="15">
        <f t="shared" ref="L36:L51" si="4">E36-J36-K36</f>
        <v>0</v>
      </c>
    </row>
    <row r="37" spans="1:12" ht="21" x14ac:dyDescent="0.35">
      <c r="A37" s="2"/>
      <c r="B37" s="2" t="s">
        <v>67</v>
      </c>
      <c r="C37" s="3" t="s">
        <v>68</v>
      </c>
      <c r="D37" s="1" t="s">
        <v>66</v>
      </c>
      <c r="E37" s="2"/>
      <c r="F37" s="2"/>
      <c r="G37" s="2"/>
      <c r="H37" s="2"/>
      <c r="I37" s="2"/>
      <c r="J37" s="2"/>
      <c r="K37" s="2"/>
      <c r="L37" s="15">
        <f t="shared" si="4"/>
        <v>0</v>
      </c>
    </row>
    <row r="38" spans="1:12" ht="21" x14ac:dyDescent="0.35">
      <c r="A38" s="2"/>
      <c r="B38" s="16" t="s">
        <v>146</v>
      </c>
      <c r="C38" s="3" t="s">
        <v>137</v>
      </c>
      <c r="D38" s="2" t="s">
        <v>70</v>
      </c>
      <c r="E38" s="2"/>
      <c r="F38" s="2"/>
      <c r="G38" s="2"/>
      <c r="H38" s="2"/>
      <c r="I38" s="2"/>
      <c r="J38" s="2"/>
      <c r="K38" s="2"/>
      <c r="L38" s="15">
        <f t="shared" si="4"/>
        <v>0</v>
      </c>
    </row>
    <row r="39" spans="1:12" ht="21" x14ac:dyDescent="0.35">
      <c r="A39" s="2"/>
      <c r="B39" s="2" t="s">
        <v>71</v>
      </c>
      <c r="C39" s="3" t="s">
        <v>72</v>
      </c>
      <c r="D39" s="2" t="s">
        <v>73</v>
      </c>
      <c r="E39" s="2">
        <v>8064.94</v>
      </c>
      <c r="F39" s="2"/>
      <c r="G39" s="2"/>
      <c r="H39" s="2">
        <v>1057.9100000000001</v>
      </c>
      <c r="I39" s="2">
        <f>E39+H39</f>
        <v>9122.85</v>
      </c>
      <c r="J39" s="2">
        <v>225.96</v>
      </c>
      <c r="K39" s="2">
        <v>-0.02</v>
      </c>
      <c r="L39" s="15">
        <f t="shared" si="4"/>
        <v>7839</v>
      </c>
    </row>
    <row r="40" spans="1:12" ht="21" x14ac:dyDescent="0.35">
      <c r="A40" s="2"/>
      <c r="B40" s="2" t="s">
        <v>74</v>
      </c>
      <c r="C40" s="3" t="s">
        <v>75</v>
      </c>
      <c r="D40" s="2" t="s">
        <v>76</v>
      </c>
      <c r="E40" s="2"/>
      <c r="F40" s="2"/>
      <c r="G40" s="2"/>
      <c r="H40" s="2"/>
      <c r="I40" s="2"/>
      <c r="J40" s="2"/>
      <c r="K40" s="2"/>
      <c r="L40" s="15">
        <f t="shared" si="4"/>
        <v>0</v>
      </c>
    </row>
    <row r="41" spans="1:12" ht="21" x14ac:dyDescent="0.35">
      <c r="A41" s="2"/>
      <c r="B41" s="16" t="s">
        <v>77</v>
      </c>
      <c r="C41" s="3" t="s">
        <v>78</v>
      </c>
      <c r="D41" s="2" t="s">
        <v>76</v>
      </c>
      <c r="E41" s="2"/>
      <c r="F41" s="2"/>
      <c r="G41" s="2"/>
      <c r="H41" s="2"/>
      <c r="I41" s="2"/>
      <c r="J41" s="2"/>
      <c r="K41" s="2"/>
      <c r="L41" s="15">
        <f t="shared" si="4"/>
        <v>0</v>
      </c>
    </row>
    <row r="42" spans="1:12" ht="21" x14ac:dyDescent="0.35">
      <c r="A42" s="2"/>
      <c r="B42" s="16" t="s">
        <v>79</v>
      </c>
      <c r="C42" s="3" t="s">
        <v>20</v>
      </c>
      <c r="D42" s="2" t="s">
        <v>76</v>
      </c>
      <c r="E42" s="2"/>
      <c r="F42" s="2"/>
      <c r="G42" s="2"/>
      <c r="H42" s="2"/>
      <c r="I42" s="2"/>
      <c r="J42" s="2"/>
      <c r="K42" s="2"/>
      <c r="L42" s="15">
        <f t="shared" si="4"/>
        <v>0</v>
      </c>
    </row>
    <row r="43" spans="1:12" ht="21" x14ac:dyDescent="0.35">
      <c r="A43" s="2"/>
      <c r="B43" s="1" t="s">
        <v>80</v>
      </c>
      <c r="C43" s="3" t="s">
        <v>81</v>
      </c>
      <c r="D43" s="1" t="s">
        <v>82</v>
      </c>
      <c r="E43" s="2"/>
      <c r="F43" s="2"/>
      <c r="G43" s="2"/>
      <c r="H43" s="2"/>
      <c r="I43" s="2"/>
      <c r="J43" s="2"/>
      <c r="K43" s="2"/>
      <c r="L43" s="15">
        <f t="shared" si="4"/>
        <v>0</v>
      </c>
    </row>
    <row r="44" spans="1:12" ht="21" x14ac:dyDescent="0.35">
      <c r="A44" s="2"/>
      <c r="B44" s="2" t="s">
        <v>83</v>
      </c>
      <c r="C44" s="3" t="s">
        <v>84</v>
      </c>
      <c r="D44" s="2" t="s">
        <v>82</v>
      </c>
      <c r="E44" s="2"/>
      <c r="F44" s="2"/>
      <c r="G44" s="2"/>
      <c r="H44" s="2"/>
      <c r="I44" s="2"/>
      <c r="J44" s="2"/>
      <c r="K44" s="2"/>
      <c r="L44" s="15">
        <f t="shared" si="4"/>
        <v>0</v>
      </c>
    </row>
    <row r="45" spans="1:12" ht="21" x14ac:dyDescent="0.35">
      <c r="A45" s="2"/>
      <c r="B45" s="16" t="s">
        <v>147</v>
      </c>
      <c r="C45" s="3" t="s">
        <v>148</v>
      </c>
      <c r="D45" s="2" t="s">
        <v>85</v>
      </c>
      <c r="E45" s="2"/>
      <c r="F45" s="2"/>
      <c r="G45" s="2"/>
      <c r="H45" s="2"/>
      <c r="I45" s="2"/>
      <c r="J45" s="2"/>
      <c r="K45" s="2"/>
      <c r="L45" s="15">
        <f t="shared" si="4"/>
        <v>0</v>
      </c>
    </row>
    <row r="46" spans="1:12" ht="21" x14ac:dyDescent="0.35">
      <c r="A46" s="2"/>
      <c r="B46" s="2" t="s">
        <v>86</v>
      </c>
      <c r="C46" s="3" t="s">
        <v>87</v>
      </c>
      <c r="D46" s="2" t="s">
        <v>85</v>
      </c>
      <c r="E46" s="2"/>
      <c r="F46" s="2"/>
      <c r="G46" s="2"/>
      <c r="H46" s="2"/>
      <c r="I46" s="2"/>
      <c r="J46" s="2"/>
      <c r="K46" s="2"/>
      <c r="L46" s="15">
        <f t="shared" si="4"/>
        <v>0</v>
      </c>
    </row>
    <row r="47" spans="1:12" ht="21" x14ac:dyDescent="0.35">
      <c r="A47" s="2"/>
      <c r="B47" s="1" t="s">
        <v>88</v>
      </c>
      <c r="C47" s="3" t="s">
        <v>89</v>
      </c>
      <c r="D47" s="1" t="s">
        <v>90</v>
      </c>
      <c r="E47" s="2"/>
      <c r="F47" s="2"/>
      <c r="G47" s="2"/>
      <c r="H47" s="2"/>
      <c r="I47" s="2"/>
      <c r="J47" s="2"/>
      <c r="K47" s="2"/>
      <c r="L47" s="15">
        <f t="shared" si="4"/>
        <v>0</v>
      </c>
    </row>
    <row r="48" spans="1:12" ht="21" x14ac:dyDescent="0.35">
      <c r="A48" s="2"/>
      <c r="B48" s="1" t="s">
        <v>91</v>
      </c>
      <c r="C48" s="3" t="s">
        <v>92</v>
      </c>
      <c r="D48" s="1" t="s">
        <v>90</v>
      </c>
      <c r="E48" s="2"/>
      <c r="F48" s="2"/>
      <c r="G48" s="2"/>
      <c r="H48" s="2"/>
      <c r="I48" s="2"/>
      <c r="J48" s="2"/>
      <c r="K48" s="2"/>
      <c r="L48" s="15">
        <f t="shared" si="4"/>
        <v>0</v>
      </c>
    </row>
    <row r="49" spans="1:12" ht="21" x14ac:dyDescent="0.35">
      <c r="A49" s="2"/>
      <c r="B49" s="1" t="s">
        <v>93</v>
      </c>
      <c r="C49" s="3" t="s">
        <v>94</v>
      </c>
      <c r="D49" s="1" t="s">
        <v>90</v>
      </c>
      <c r="E49" s="2"/>
      <c r="F49" s="2"/>
      <c r="G49" s="2"/>
      <c r="H49" s="2"/>
      <c r="I49" s="2"/>
      <c r="J49" s="2"/>
      <c r="K49" s="2"/>
      <c r="L49" s="15">
        <f t="shared" si="4"/>
        <v>0</v>
      </c>
    </row>
    <row r="50" spans="1:12" ht="21" x14ac:dyDescent="0.35">
      <c r="A50" s="2"/>
      <c r="B50" s="1" t="s">
        <v>95</v>
      </c>
      <c r="C50" s="3" t="s">
        <v>96</v>
      </c>
      <c r="D50" s="1" t="s">
        <v>90</v>
      </c>
      <c r="E50" s="2"/>
      <c r="F50" s="2"/>
      <c r="G50" s="2"/>
      <c r="H50" s="2"/>
      <c r="I50" s="2"/>
      <c r="J50" s="2"/>
      <c r="K50" s="2"/>
      <c r="L50" s="15">
        <f t="shared" si="4"/>
        <v>0</v>
      </c>
    </row>
    <row r="51" spans="1:12" ht="21" x14ac:dyDescent="0.35">
      <c r="A51" s="2"/>
      <c r="B51" s="1" t="s">
        <v>97</v>
      </c>
      <c r="C51" s="3" t="s">
        <v>98</v>
      </c>
      <c r="D51" s="1" t="s">
        <v>99</v>
      </c>
      <c r="E51" s="2"/>
      <c r="F51" s="2"/>
      <c r="G51" s="2"/>
      <c r="H51" s="2"/>
      <c r="I51" s="2"/>
      <c r="J51" s="2"/>
      <c r="K51" s="2"/>
      <c r="L51" s="15">
        <f t="shared" si="4"/>
        <v>0</v>
      </c>
    </row>
    <row r="52" spans="1:12" ht="18.75" x14ac:dyDescent="0.3">
      <c r="A52" s="2"/>
      <c r="B52" s="12" t="s">
        <v>15</v>
      </c>
      <c r="C52" s="18"/>
      <c r="D52" s="19"/>
      <c r="E52" s="20">
        <f t="shared" ref="E52:L52" si="5">SUM(E35:E51)</f>
        <v>8064.94</v>
      </c>
      <c r="F52" s="20">
        <f t="shared" si="5"/>
        <v>0</v>
      </c>
      <c r="G52" s="20">
        <f t="shared" si="5"/>
        <v>0</v>
      </c>
      <c r="H52" s="20">
        <f t="shared" si="5"/>
        <v>1057.9100000000001</v>
      </c>
      <c r="I52" s="20">
        <f t="shared" si="5"/>
        <v>9122.85</v>
      </c>
      <c r="J52" s="20">
        <f t="shared" si="5"/>
        <v>225.96</v>
      </c>
      <c r="K52" s="20">
        <f t="shared" si="5"/>
        <v>-0.02</v>
      </c>
      <c r="L52" s="20">
        <f t="shared" si="5"/>
        <v>7839</v>
      </c>
    </row>
    <row r="53" spans="1:12" ht="18.75" x14ac:dyDescent="0.3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1"/>
    </row>
    <row r="54" spans="1:12" ht="18.75" x14ac:dyDescent="0.3">
      <c r="A54" s="2"/>
      <c r="B54" s="12" t="s">
        <v>100</v>
      </c>
      <c r="C54" s="18" t="s">
        <v>101</v>
      </c>
      <c r="D54" s="2"/>
      <c r="E54" s="2"/>
      <c r="F54" s="2"/>
      <c r="G54" s="2"/>
      <c r="H54" s="2"/>
      <c r="I54" s="2"/>
      <c r="J54" s="2"/>
      <c r="K54" s="2"/>
      <c r="L54" s="21"/>
    </row>
    <row r="55" spans="1:12" ht="21" x14ac:dyDescent="0.35">
      <c r="A55" s="2"/>
      <c r="B55" s="16" t="s">
        <v>102</v>
      </c>
      <c r="C55" s="3" t="s">
        <v>103</v>
      </c>
      <c r="D55" s="2" t="s">
        <v>104</v>
      </c>
      <c r="E55" s="2"/>
      <c r="F55" s="2"/>
      <c r="G55" s="2"/>
      <c r="H55" s="2"/>
      <c r="I55" s="2"/>
      <c r="J55" s="2"/>
      <c r="K55" s="2"/>
      <c r="L55" s="15">
        <f t="shared" ref="L55:L60" si="6">E55-J55-K55</f>
        <v>0</v>
      </c>
    </row>
    <row r="56" spans="1:12" ht="21" x14ac:dyDescent="0.35">
      <c r="A56" s="2"/>
      <c r="B56" s="2" t="s">
        <v>105</v>
      </c>
      <c r="C56" s="3" t="s">
        <v>106</v>
      </c>
      <c r="D56" s="2" t="s">
        <v>64</v>
      </c>
      <c r="E56" s="2"/>
      <c r="F56" s="2"/>
      <c r="G56" s="2"/>
      <c r="H56" s="2"/>
      <c r="I56" s="2"/>
      <c r="J56" s="2"/>
      <c r="K56" s="2"/>
      <c r="L56" s="15">
        <f t="shared" si="6"/>
        <v>0</v>
      </c>
    </row>
    <row r="57" spans="1:12" ht="21" x14ac:dyDescent="0.35">
      <c r="A57" s="2"/>
      <c r="B57" s="16" t="s">
        <v>107</v>
      </c>
      <c r="C57" s="3" t="s">
        <v>108</v>
      </c>
      <c r="D57" s="2" t="s">
        <v>90</v>
      </c>
      <c r="E57" s="2"/>
      <c r="F57" s="2"/>
      <c r="G57" s="2"/>
      <c r="H57" s="2"/>
      <c r="I57" s="2"/>
      <c r="J57" s="2"/>
      <c r="K57" s="2"/>
      <c r="L57" s="15">
        <f t="shared" si="6"/>
        <v>0</v>
      </c>
    </row>
    <row r="58" spans="1:12" ht="46.5" x14ac:dyDescent="0.35">
      <c r="A58" s="2" t="s">
        <v>109</v>
      </c>
      <c r="B58" s="1" t="s">
        <v>110</v>
      </c>
      <c r="C58" s="3" t="s">
        <v>111</v>
      </c>
      <c r="D58" s="23" t="s">
        <v>112</v>
      </c>
      <c r="E58" s="2"/>
      <c r="F58" s="2"/>
      <c r="G58" s="2"/>
      <c r="H58" s="2"/>
      <c r="I58" s="2"/>
      <c r="J58" s="2"/>
      <c r="K58" s="2"/>
      <c r="L58" s="15">
        <f t="shared" si="6"/>
        <v>0</v>
      </c>
    </row>
    <row r="59" spans="1:12" ht="46.5" x14ac:dyDescent="0.35">
      <c r="A59" s="2"/>
      <c r="B59" s="1" t="s">
        <v>113</v>
      </c>
      <c r="C59" s="3" t="s">
        <v>114</v>
      </c>
      <c r="D59" s="23" t="s">
        <v>112</v>
      </c>
      <c r="E59" s="2"/>
      <c r="F59" s="2"/>
      <c r="G59" s="2"/>
      <c r="H59" s="2"/>
      <c r="I59" s="2"/>
      <c r="J59" s="2"/>
      <c r="K59" s="2"/>
      <c r="L59" s="15">
        <f t="shared" si="6"/>
        <v>0</v>
      </c>
    </row>
    <row r="60" spans="1:12" ht="46.5" x14ac:dyDescent="0.35">
      <c r="A60" s="2"/>
      <c r="B60" s="1" t="s">
        <v>115</v>
      </c>
      <c r="C60" s="3" t="s">
        <v>116</v>
      </c>
      <c r="D60" s="23" t="s">
        <v>112</v>
      </c>
      <c r="E60" s="2">
        <f>523.47*50*30%</f>
        <v>7852.0499999999993</v>
      </c>
      <c r="F60" s="2"/>
      <c r="G60" s="2"/>
      <c r="H60" s="2">
        <v>1012.43</v>
      </c>
      <c r="I60" s="2">
        <f>E60+H60</f>
        <v>8864.48</v>
      </c>
      <c r="J60" s="2">
        <v>216.26</v>
      </c>
      <c r="K60" s="2">
        <v>-0.01</v>
      </c>
      <c r="L60" s="15">
        <f t="shared" si="6"/>
        <v>7635.7999999999993</v>
      </c>
    </row>
    <row r="61" spans="1:12" ht="18.75" x14ac:dyDescent="0.3">
      <c r="A61" s="2"/>
      <c r="B61" s="12" t="s">
        <v>15</v>
      </c>
      <c r="C61" s="18"/>
      <c r="D61" s="19"/>
      <c r="E61" s="20">
        <f t="shared" ref="E61:L61" si="7">SUM(E55:E60)</f>
        <v>7852.0499999999993</v>
      </c>
      <c r="F61" s="20">
        <f t="shared" si="7"/>
        <v>0</v>
      </c>
      <c r="G61" s="20">
        <f t="shared" si="7"/>
        <v>0</v>
      </c>
      <c r="H61" s="20">
        <f t="shared" si="7"/>
        <v>1012.43</v>
      </c>
      <c r="I61" s="20">
        <f t="shared" si="7"/>
        <v>8864.48</v>
      </c>
      <c r="J61" s="20">
        <f t="shared" si="7"/>
        <v>216.26</v>
      </c>
      <c r="K61" s="20">
        <f t="shared" si="7"/>
        <v>-0.01</v>
      </c>
      <c r="L61" s="20">
        <f t="shared" si="7"/>
        <v>7635.7999999999993</v>
      </c>
    </row>
    <row r="62" spans="1:12" ht="18.75" x14ac:dyDescent="0.3">
      <c r="A62" s="2"/>
      <c r="B62" s="12"/>
      <c r="C62" s="3"/>
      <c r="D62" s="2"/>
      <c r="E62" s="2"/>
      <c r="F62" s="24"/>
      <c r="G62" s="24"/>
      <c r="H62" s="24"/>
      <c r="I62" s="24"/>
      <c r="J62" s="24"/>
      <c r="K62" s="24"/>
      <c r="L62" s="25"/>
    </row>
    <row r="63" spans="1:12" ht="18.75" x14ac:dyDescent="0.3">
      <c r="A63" s="2"/>
      <c r="B63" s="12" t="s">
        <v>117</v>
      </c>
      <c r="C63" s="18" t="s">
        <v>118</v>
      </c>
      <c r="D63" s="2"/>
      <c r="E63" s="2"/>
      <c r="F63" s="24"/>
      <c r="G63" s="24"/>
      <c r="H63" s="24"/>
      <c r="I63" s="24"/>
      <c r="J63" s="24"/>
      <c r="K63" s="24"/>
      <c r="L63" s="25"/>
    </row>
    <row r="64" spans="1:12" ht="18.75" x14ac:dyDescent="0.3">
      <c r="A64" s="2"/>
      <c r="B64" s="12" t="s">
        <v>119</v>
      </c>
      <c r="C64" s="18" t="s">
        <v>120</v>
      </c>
      <c r="D64" s="16" t="s">
        <v>121</v>
      </c>
      <c r="E64" s="2"/>
      <c r="F64" s="24"/>
      <c r="G64" s="24"/>
      <c r="H64" s="24"/>
      <c r="I64" s="24"/>
      <c r="J64" s="24"/>
      <c r="K64" s="24"/>
      <c r="L64" s="25"/>
    </row>
    <row r="65" spans="1:12" ht="18.75" x14ac:dyDescent="0.3">
      <c r="A65" s="2"/>
      <c r="B65" s="12" t="s">
        <v>122</v>
      </c>
      <c r="C65" s="18" t="s">
        <v>123</v>
      </c>
      <c r="D65" s="16" t="s">
        <v>121</v>
      </c>
      <c r="E65" s="2"/>
      <c r="F65" s="24"/>
      <c r="G65" s="24"/>
      <c r="H65" s="24"/>
      <c r="I65" s="24"/>
      <c r="J65" s="24"/>
      <c r="K65" s="24"/>
      <c r="L65" s="25"/>
    </row>
    <row r="66" spans="1:12" ht="18.75" x14ac:dyDescent="0.3">
      <c r="A66" s="2"/>
      <c r="B66" s="12" t="s">
        <v>124</v>
      </c>
      <c r="C66" s="18" t="s">
        <v>125</v>
      </c>
      <c r="D66" s="16" t="s">
        <v>121</v>
      </c>
      <c r="E66" s="2"/>
      <c r="F66" s="24"/>
      <c r="G66" s="24"/>
      <c r="H66" s="24"/>
      <c r="I66" s="24"/>
      <c r="J66" s="24"/>
      <c r="K66" s="24"/>
      <c r="L66" s="25"/>
    </row>
    <row r="67" spans="1:12" ht="18.75" x14ac:dyDescent="0.3">
      <c r="A67" s="2"/>
      <c r="B67" s="12" t="s">
        <v>126</v>
      </c>
      <c r="C67" s="18" t="s">
        <v>127</v>
      </c>
      <c r="D67" s="16" t="s">
        <v>121</v>
      </c>
      <c r="E67" s="2"/>
      <c r="F67" s="24"/>
      <c r="G67" s="24"/>
      <c r="H67" s="24"/>
      <c r="I67" s="24"/>
      <c r="J67" s="24"/>
      <c r="K67" s="24"/>
      <c r="L67" s="25"/>
    </row>
    <row r="68" spans="1:12" ht="21" x14ac:dyDescent="0.35">
      <c r="A68" s="2"/>
      <c r="B68" s="12" t="s">
        <v>128</v>
      </c>
      <c r="C68" s="3" t="s">
        <v>129</v>
      </c>
      <c r="D68" s="16" t="s">
        <v>33</v>
      </c>
      <c r="E68" s="2"/>
      <c r="F68" s="2"/>
      <c r="G68" s="2"/>
      <c r="H68" s="2"/>
      <c r="I68" s="2"/>
      <c r="J68" s="2"/>
      <c r="K68" s="2"/>
      <c r="L68" s="15">
        <f>E68-J68-K68</f>
        <v>0</v>
      </c>
    </row>
    <row r="69" spans="1:12" ht="21" x14ac:dyDescent="0.35">
      <c r="A69" s="2"/>
      <c r="B69" s="12" t="s">
        <v>135</v>
      </c>
      <c r="C69" s="3" t="s">
        <v>136</v>
      </c>
      <c r="D69" s="16" t="s">
        <v>121</v>
      </c>
      <c r="E69" s="2"/>
      <c r="F69" s="2"/>
      <c r="G69" s="2"/>
      <c r="H69" s="2"/>
      <c r="I69" s="2"/>
      <c r="J69" s="2"/>
      <c r="K69" s="2"/>
      <c r="L69" s="15">
        <f>E69-J69-K69</f>
        <v>0</v>
      </c>
    </row>
    <row r="70" spans="1:12" ht="18.75" x14ac:dyDescent="0.3">
      <c r="A70" s="2"/>
      <c r="B70" s="12" t="s">
        <v>15</v>
      </c>
      <c r="C70" s="2"/>
      <c r="D70" s="2"/>
      <c r="E70" s="20">
        <f t="shared" ref="E70:L70" si="8">E69</f>
        <v>0</v>
      </c>
      <c r="F70" s="20">
        <f t="shared" si="8"/>
        <v>0</v>
      </c>
      <c r="G70" s="20">
        <f t="shared" si="8"/>
        <v>0</v>
      </c>
      <c r="H70" s="20"/>
      <c r="I70" s="20"/>
      <c r="J70" s="20">
        <f t="shared" si="8"/>
        <v>0</v>
      </c>
      <c r="K70" s="20">
        <f t="shared" si="8"/>
        <v>0</v>
      </c>
      <c r="L70" s="20">
        <f t="shared" si="8"/>
        <v>0</v>
      </c>
    </row>
    <row r="71" spans="1:12" ht="18.75" x14ac:dyDescent="0.3">
      <c r="A71" s="2"/>
      <c r="B71" s="12"/>
      <c r="C71" s="2"/>
      <c r="D71" s="2"/>
      <c r="E71" s="2"/>
      <c r="F71" s="24"/>
      <c r="G71" s="24"/>
      <c r="H71" s="24"/>
      <c r="I71" s="24"/>
      <c r="J71" s="24"/>
      <c r="K71" s="24"/>
      <c r="L71" s="25"/>
    </row>
    <row r="72" spans="1:12" ht="18.7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1"/>
    </row>
    <row r="73" spans="1:12" ht="18.75" x14ac:dyDescent="0.3">
      <c r="A73" s="2"/>
      <c r="B73" s="2"/>
      <c r="C73" s="26" t="s">
        <v>130</v>
      </c>
      <c r="D73" s="2"/>
      <c r="E73" s="27">
        <f>E9+E25+E32+E52+E61+E70</f>
        <v>32119.78</v>
      </c>
      <c r="F73" s="27">
        <f t="shared" ref="F73:I73" si="9">F9+F25+F32+F52+F61+F70</f>
        <v>0</v>
      </c>
      <c r="G73" s="27">
        <f t="shared" si="9"/>
        <v>0</v>
      </c>
      <c r="H73" s="27">
        <f t="shared" si="9"/>
        <v>2953.69</v>
      </c>
      <c r="I73" s="27">
        <f t="shared" si="9"/>
        <v>35073.47</v>
      </c>
      <c r="J73" s="27">
        <f>J9+J25+J32+J52+J61+J70</f>
        <v>560.13</v>
      </c>
      <c r="K73" s="27">
        <f>K9+K25+K32+K52+K61+K70</f>
        <v>-0.15</v>
      </c>
      <c r="L73" s="28">
        <f>ROUND(+L9+L25+L32+L52+L61+L70,1)</f>
        <v>31559.8</v>
      </c>
    </row>
    <row r="74" spans="1:12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ht="15.75" x14ac:dyDescent="0.25">
      <c r="A75" s="2"/>
      <c r="B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5.75" x14ac:dyDescent="0.25">
      <c r="A76" s="2"/>
      <c r="B76" s="2"/>
      <c r="D76" s="2"/>
      <c r="E76" s="2"/>
      <c r="F76" s="2"/>
      <c r="G76" s="2"/>
      <c r="H76" s="2"/>
      <c r="I76" s="2"/>
      <c r="J76" s="2"/>
      <c r="K76" s="2"/>
      <c r="L76" s="3"/>
    </row>
    <row r="77" spans="1:12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1:12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1:12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1:12" ht="16.5" thickBot="1" x14ac:dyDescent="0.3">
      <c r="A82" s="2"/>
      <c r="B82" s="2"/>
      <c r="C82" s="29"/>
      <c r="D82" s="2"/>
      <c r="E82" s="29"/>
      <c r="F82" s="2"/>
      <c r="G82" s="2"/>
      <c r="H82" s="2"/>
      <c r="I82" s="2"/>
      <c r="J82" s="3"/>
      <c r="K82" s="30"/>
      <c r="L82" s="31"/>
    </row>
    <row r="83" spans="1:12" x14ac:dyDescent="0.25">
      <c r="A83" s="2"/>
      <c r="B83" s="2"/>
      <c r="C83" s="32" t="s">
        <v>131</v>
      </c>
      <c r="D83" s="2"/>
      <c r="E83" s="32"/>
      <c r="F83" s="2"/>
      <c r="G83" s="2"/>
      <c r="H83" s="2"/>
      <c r="I83" s="2"/>
      <c r="J83" s="33" t="s">
        <v>132</v>
      </c>
      <c r="K83" s="2"/>
      <c r="L83" s="34"/>
    </row>
    <row r="84" spans="1:12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1:12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</sheetData>
  <mergeCells count="1">
    <mergeCell ref="B4:L4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Anticipo Aguinaldo</vt:lpstr>
      <vt:lpstr>'Anticipo Aguinaldo'!Área_de_impresión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2023-09-07T19:08:18Z</cp:lastPrinted>
  <dcterms:created xsi:type="dcterms:W3CDTF">2023-01-12T20:19:21Z</dcterms:created>
  <dcterms:modified xsi:type="dcterms:W3CDTF">2023-09-07T19:08:22Z</dcterms:modified>
</cp:coreProperties>
</file>